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'Лист1'!$A$1:$I$43</definedName>
    <definedName name="Excel_BuiltIn_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<sst xmlns="http://schemas.openxmlformats.org/spreadsheetml/2006/main" count="91" uniqueCount="80">
  <si>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</si>
  <si>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</si>
  <si>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</si>
  <si>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 xml:space="preserve">                                     Приложение №  6      к  настоящему решению Совета народных депутатов МО "Сергиевское сельское поселение"                                  от " 29 " июня 2021 г. №214                     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</si>
  <si>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</si>
  <si>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 xml:space="preserve">                                  Приложение №  1   к  решению Совета народных депутатов  муниципального образования "Сергиевское сельское поселение"                                                                             от " 29 " декабря 2020 г. № 184                       </t>
  </si>
  <si>
    <t>Поступление  доходов в бюджет муниципального образования "Сергиевское сельское поселение" на 2021 год</t>
  </si>
  <si>
    <r>
      <rPr>
        <sz val="12"/>
        <rFont val="Times New Roman"/>
        <family val="1"/>
      </rPr>
      <t xml:space="preserve">Cписок изменяющих документов (в ред. Решения Совета народных депутатов МО «Сергиевское сельское поселение» от 31.03.2021 г. № 201; </t>
    </r>
    <r>
      <rPr>
        <i/>
        <sz val="12"/>
        <rFont val="Times New Roman"/>
        <family val="1"/>
      </rPr>
      <t xml:space="preserve"> ред. Решения Совета народных депутатов МО «Сергиевское сельское поселение» от 29.06.2021 г. №214)</t>
    </r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</si>
  <si>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</si>
  <si>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</si>
  <si>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</si>
  <si>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</si>
  <si>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</si>
  <si>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</si>
  <si>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</si>
  <si>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</si>
  <si>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</si>
  <si>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</si>
  <si>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</si>
  <si>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</si>
  <si>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</si>
  <si>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</si>
  <si>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</si>
  <si>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</si>
  <si>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</si>
  <si>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3,9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</si>
  <si>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</si>
  <si>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</si>
  <si>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</si>
  <si>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</si>
  <si>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</si>
  <si>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</si>
  <si>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</si>
  <si>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</si>
  <si>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</si>
  <si>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</si>
  <si>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</si>
  <si>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</si>
  <si>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</si>
  <si>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</si>
  <si>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302,0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</si>
  <si>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</si>
  <si>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</si>
  <si>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</si>
  <si>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</si>
  <si>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</si>
  <si>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</si>
  <si>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НЕНАЛОГОВЫЕ ДОХОДЫ</t>
  </si>
  <si>
    <t>1 11 00000 00 0000 000</t>
  </si>
  <si>
    <t>Доходы от использования имущества, находящегося в государственной и  муниципальной собственности.</t>
  </si>
  <si>
    <t>111 05035 10 0000 120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</si>
  <si>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 автономных  учреждений)</t>
  </si>
  <si>
    <t xml:space="preserve">        1 17 00000 00 0000 000</t>
  </si>
  <si>
    <t>Прочие неналоговые доходы</t>
  </si>
  <si>
    <t>1 17 15000 00 0000 000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</si>
  <si>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</si>
  <si>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</si>
  <si>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</si>
  <si>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</si>
  <si>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</si>
  <si>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</si>
  <si>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</si>
  <si>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</si>
  <si>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</si>
  <si>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</si>
  <si>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</si>
  <si>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</si>
  <si>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</si>
  <si>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</si>
  <si>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</si>
  <si>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</si>
  <si>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</si>
  <si>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Субвенции местным бюджетам на прведение Всеросийской переписи населения.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</si>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</sst>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0.00"/>
    <numFmt numFmtId="168" formatCode="@"/>
  </numFmts>
  <fonts count="15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</cellStyleXfs>
  <cellXfs count="83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left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Alignment="1">
      <alignment horizontal="left" vertical="top" wrapText="1"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7" fontId="6" fillId="0" borderId="3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4" fontId="7" fillId="0" borderId="0" xfId="0" applyFont="1" applyAlignment="1">
      <alignment/>
    </xf>
    <xf numFmtId="165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4" fontId="7" fillId="0" borderId="0" xfId="0" applyFont="1" applyAlignment="1">
      <alignment wrapText="1"/>
    </xf>
    <xf numFmtId="165" fontId="4" fillId="2" borderId="2" xfId="0" applyNumberFormat="1" applyFont="1" applyFill="1" applyBorder="1" applyAlignment="1">
      <alignment horizontal="center" wrapText="1"/>
    </xf>
    <xf numFmtId="166" fontId="4" fillId="2" borderId="2" xfId="0" applyNumberFormat="1" applyFont="1" applyFill="1" applyBorder="1" applyAlignment="1">
      <alignment horizontal="center" wrapText="1"/>
    </xf>
    <xf numFmtId="167" fontId="6" fillId="2" borderId="3" xfId="0" applyNumberFormat="1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center" wrapText="1"/>
    </xf>
    <xf numFmtId="168" fontId="8" fillId="0" borderId="3" xfId="0" applyNumberFormat="1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 wrapText="1"/>
    </xf>
    <xf numFmtId="164" fontId="9" fillId="0" borderId="2" xfId="0" applyFont="1" applyBorder="1" applyAlignment="1">
      <alignment wrapText="1"/>
    </xf>
    <xf numFmtId="165" fontId="9" fillId="0" borderId="2" xfId="0" applyNumberFormat="1" applyFont="1" applyBorder="1" applyAlignment="1">
      <alignment horizontal="center" wrapText="1"/>
    </xf>
    <xf numFmtId="166" fontId="9" fillId="0" borderId="2" xfId="0" applyNumberFormat="1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 horizontal="justify" vertical="top" wrapText="1"/>
    </xf>
    <xf numFmtId="164" fontId="7" fillId="0" borderId="2" xfId="0" applyFont="1" applyBorder="1" applyAlignment="1">
      <alignment wrapText="1"/>
    </xf>
    <xf numFmtId="165" fontId="7" fillId="0" borderId="2" xfId="0" applyNumberFormat="1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 wrapText="1"/>
    </xf>
    <xf numFmtId="165" fontId="11" fillId="0" borderId="3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164" fontId="12" fillId="0" borderId="2" xfId="0" applyFont="1" applyBorder="1" applyAlignment="1">
      <alignment wrapText="1"/>
    </xf>
    <xf numFmtId="164" fontId="6" fillId="0" borderId="4" xfId="0" applyFont="1" applyBorder="1" applyAlignment="1">
      <alignment vertical="top" wrapText="1"/>
    </xf>
    <xf numFmtId="164" fontId="4" fillId="0" borderId="2" xfId="0" applyFont="1" applyBorder="1" applyAlignment="1">
      <alignment/>
    </xf>
    <xf numFmtId="164" fontId="6" fillId="0" borderId="0" xfId="0" applyFont="1" applyAlignment="1">
      <alignment horizontal="center"/>
    </xf>
    <xf numFmtId="164" fontId="4" fillId="0" borderId="2" xfId="0" applyFont="1" applyBorder="1" applyAlignment="1">
      <alignment horizontal="justify"/>
    </xf>
    <xf numFmtId="165" fontId="4" fillId="0" borderId="5" xfId="0" applyNumberFormat="1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6" fillId="2" borderId="6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/>
    </xf>
    <xf numFmtId="165" fontId="6" fillId="2" borderId="3" xfId="0" applyNumberFormat="1" applyFont="1" applyFill="1" applyBorder="1" applyAlignment="1">
      <alignment horizontal="center" wrapText="1"/>
    </xf>
    <xf numFmtId="164" fontId="13" fillId="2" borderId="0" xfId="0" applyFont="1" applyFill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wrapText="1"/>
    </xf>
    <xf numFmtId="164" fontId="0" fillId="2" borderId="0" xfId="0" applyFill="1" applyAlignment="1">
      <alignment/>
    </xf>
    <xf numFmtId="164" fontId="8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wrapText="1"/>
    </xf>
    <xf numFmtId="167" fontId="8" fillId="0" borderId="3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center" wrapText="1"/>
    </xf>
    <xf numFmtId="164" fontId="4" fillId="2" borderId="2" xfId="0" applyFont="1" applyFill="1" applyBorder="1" applyAlignment="1">
      <alignment wrapText="1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8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="73" zoomScaleSheetLayoutView="73" workbookViewId="0" topLeftCell="A1">
      <selection activeCell="A4" sqref="A4"/>
    </sheetView>
  </sheetViews>
  <sheetFormatPr defaultColWidth="9.00390625" defaultRowHeight="12.75"/>
  <cols>
    <col min="1" max="1" width="38.75390625" style="0" customWidth="1"/>
    <col min="2" max="2" width="94.50390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50390625" style="0" hidden="1" customWidth="1"/>
    <col min="7" max="7" width="37.50390625" style="0" hidden="1" customWidth="1"/>
    <col min="8" max="8" width="14.50390625" style="0" hidden="1" customWidth="1"/>
    <col min="9" max="9" width="39.25390625" style="0" customWidth="1"/>
    <col min="10" max="10" width="16.875" style="0" customWidth="1"/>
    <col min="11" max="11" width="37.50390625" style="0" customWidth="1"/>
  </cols>
  <sheetData>
    <row r="1" spans="1:11" ht="78.75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3" t="s">
        <v>3</v>
      </c>
      <c r="J1" s="2"/>
      <c r="K1" s="2"/>
    </row>
    <row r="2" spans="1:11" ht="96" customHeight="1">
      <c r="A2" s="1"/>
      <c r="B2" s="1"/>
      <c r="C2" s="4" t="s">
        <v>4</v>
      </c>
      <c r="D2" s="4"/>
      <c r="E2" s="4" t="s">
        <v>4</v>
      </c>
      <c r="F2" s="4"/>
      <c r="G2" s="4" t="s">
        <v>4</v>
      </c>
      <c r="H2" s="4"/>
      <c r="I2" s="3" t="s">
        <v>5</v>
      </c>
      <c r="J2" s="4"/>
      <c r="K2" s="4"/>
    </row>
    <row r="3" spans="1:11" ht="32.25" customHeight="1">
      <c r="A3" s="5" t="s">
        <v>6</v>
      </c>
      <c r="B3" s="5"/>
      <c r="C3" s="5"/>
      <c r="D3" s="5"/>
      <c r="E3" s="5"/>
      <c r="F3" s="5"/>
      <c r="G3" s="5"/>
      <c r="H3" s="6"/>
      <c r="I3" s="6"/>
      <c r="J3" s="6"/>
      <c r="K3" s="6"/>
    </row>
    <row r="4" spans="1:11" ht="32.25" customHeight="1">
      <c r="A4" s="7" t="s">
        <v>7</v>
      </c>
      <c r="B4" s="7"/>
      <c r="C4" s="7"/>
      <c r="D4" s="7"/>
      <c r="E4" s="7"/>
      <c r="F4" s="7"/>
      <c r="G4" s="7"/>
      <c r="H4" s="7"/>
      <c r="I4" s="7"/>
      <c r="J4" s="6"/>
      <c r="K4" s="6"/>
    </row>
    <row r="5" spans="1:11" ht="18" customHeight="1">
      <c r="A5" s="8"/>
      <c r="B5" s="8"/>
      <c r="C5" s="9"/>
      <c r="D5" s="9"/>
      <c r="E5" s="9"/>
      <c r="F5" s="9"/>
      <c r="G5" s="9"/>
      <c r="H5" s="9"/>
      <c r="I5" s="9" t="s">
        <v>8</v>
      </c>
      <c r="J5" s="9"/>
      <c r="K5" s="9"/>
    </row>
    <row r="6" spans="1:11" ht="16.5">
      <c r="A6" s="10" t="s">
        <v>9</v>
      </c>
      <c r="B6" s="11" t="s">
        <v>10</v>
      </c>
      <c r="C6" s="11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2" t="s">
        <v>11</v>
      </c>
      <c r="J6" s="13"/>
      <c r="K6" s="13"/>
    </row>
    <row r="7" spans="1:11" ht="18.75">
      <c r="A7" s="14" t="s">
        <v>12</v>
      </c>
      <c r="B7" s="15" t="s">
        <v>13</v>
      </c>
      <c r="C7" s="16" t="e">
        <f>C8+C24</f>
        <v>#REF!</v>
      </c>
      <c r="D7" s="16" t="e">
        <f>D8+D24</f>
        <v>#REF!</v>
      </c>
      <c r="E7" s="17" t="e">
        <f>E8+E24</f>
        <v>#REF!</v>
      </c>
      <c r="F7" s="17" t="e">
        <f>F8+F24</f>
        <v>#REF!</v>
      </c>
      <c r="G7" s="16" t="e">
        <f>G8+G24</f>
        <v>#REF!</v>
      </c>
      <c r="H7" s="17" t="e">
        <f>H8+H24</f>
        <v>#REF!</v>
      </c>
      <c r="I7" s="18">
        <f>I8+I24</f>
        <v>10377</v>
      </c>
      <c r="J7" s="19"/>
      <c r="K7" s="19"/>
    </row>
    <row r="8" spans="1:11" ht="18.75">
      <c r="A8" s="14"/>
      <c r="B8" s="15" t="s">
        <v>14</v>
      </c>
      <c r="C8" s="16" t="e">
        <f>C9+C16+C19+C22+C11</f>
        <v>#REF!</v>
      </c>
      <c r="D8" s="16" t="e">
        <f>D9+D16+D19+D22+D11</f>
        <v>#REF!</v>
      </c>
      <c r="E8" s="17" t="e">
        <f>E9+E16+E19+E22+E11</f>
        <v>#REF!</v>
      </c>
      <c r="F8" s="17" t="e">
        <f>F9+F16+F19+F22+F11</f>
        <v>#REF!</v>
      </c>
      <c r="G8" s="16" t="e">
        <f>G9+G16+G19+G22+G11</f>
        <v>#REF!</v>
      </c>
      <c r="H8" s="17" t="e">
        <f>H9+H16+H19+H22+H11</f>
        <v>#REF!</v>
      </c>
      <c r="I8" s="18">
        <f>I9+I11+I16+I19+I22</f>
        <v>10255.5</v>
      </c>
      <c r="J8" s="19"/>
      <c r="K8" s="19"/>
    </row>
    <row r="9" spans="1:11" ht="18.75">
      <c r="A9" s="14" t="s">
        <v>15</v>
      </c>
      <c r="B9" s="20" t="s">
        <v>16</v>
      </c>
      <c r="C9" s="21">
        <f>C10</f>
        <v>38633</v>
      </c>
      <c r="D9" s="21">
        <f>D10</f>
        <v>1967</v>
      </c>
      <c r="E9" s="22">
        <f>E10</f>
        <v>40600</v>
      </c>
      <c r="F9" s="22">
        <f>F10</f>
        <v>0</v>
      </c>
      <c r="G9" s="21">
        <f>G10</f>
        <v>40600</v>
      </c>
      <c r="H9" s="22">
        <f>H10</f>
        <v>0</v>
      </c>
      <c r="I9" s="23">
        <v>4676</v>
      </c>
      <c r="J9" s="24"/>
      <c r="K9" s="24"/>
    </row>
    <row r="10" spans="1:11" ht="18.75">
      <c r="A10" s="25" t="s">
        <v>17</v>
      </c>
      <c r="B10" s="26" t="s">
        <v>18</v>
      </c>
      <c r="C10" s="27">
        <v>38633</v>
      </c>
      <c r="D10" s="27">
        <v>1967</v>
      </c>
      <c r="E10" s="28">
        <f>D10+C10</f>
        <v>40600</v>
      </c>
      <c r="F10" s="28">
        <v>0</v>
      </c>
      <c r="G10" s="27">
        <f>F10+E10</f>
        <v>40600</v>
      </c>
      <c r="H10" s="28">
        <v>0</v>
      </c>
      <c r="I10" s="29">
        <v>4676</v>
      </c>
      <c r="J10" s="30"/>
      <c r="K10" s="30"/>
    </row>
    <row r="11" spans="1:11" ht="32.25">
      <c r="A11" s="14" t="s">
        <v>19</v>
      </c>
      <c r="B11" s="31" t="s">
        <v>20</v>
      </c>
      <c r="C11" s="32">
        <f>C12+C13+C14+C15</f>
        <v>113.161</v>
      </c>
      <c r="D11" s="32">
        <f>D12+D13+D14+D15</f>
        <v>0</v>
      </c>
      <c r="E11" s="33">
        <f>E12+E13+E14+E15</f>
        <v>113.161</v>
      </c>
      <c r="F11" s="33">
        <f>F12+F13+F14+F15</f>
        <v>0</v>
      </c>
      <c r="G11" s="32">
        <f>G12+G13+G14+G15</f>
        <v>113.161</v>
      </c>
      <c r="H11" s="33">
        <f>H12+H13+H14+H15</f>
        <v>0</v>
      </c>
      <c r="I11" s="34">
        <f>I12+I13+I14+I15</f>
        <v>1308</v>
      </c>
      <c r="J11" s="35"/>
      <c r="K11" s="35"/>
    </row>
    <row r="12" spans="1:11" ht="48">
      <c r="A12" s="25" t="s">
        <v>21</v>
      </c>
      <c r="B12" s="26" t="s">
        <v>22</v>
      </c>
      <c r="C12" s="36">
        <v>40.152</v>
      </c>
      <c r="D12" s="36">
        <v>0</v>
      </c>
      <c r="E12" s="37">
        <v>40.152</v>
      </c>
      <c r="F12" s="37">
        <v>0</v>
      </c>
      <c r="G12" s="27">
        <f aca="true" t="shared" si="0" ref="G12:G15">F12+E12</f>
        <v>40.152</v>
      </c>
      <c r="H12" s="37">
        <v>0</v>
      </c>
      <c r="I12" s="29">
        <v>614.2</v>
      </c>
      <c r="J12" s="30"/>
      <c r="K12" s="30"/>
    </row>
    <row r="13" spans="1:11" ht="63.75">
      <c r="A13" s="25" t="s">
        <v>23</v>
      </c>
      <c r="B13" s="26" t="s">
        <v>24</v>
      </c>
      <c r="C13" s="36">
        <v>0.609</v>
      </c>
      <c r="D13" s="36">
        <v>0</v>
      </c>
      <c r="E13" s="37">
        <v>0.609</v>
      </c>
      <c r="F13" s="37">
        <v>0</v>
      </c>
      <c r="G13" s="27">
        <f t="shared" si="0"/>
        <v>0.609</v>
      </c>
      <c r="H13" s="37">
        <v>0</v>
      </c>
      <c r="I13" s="38" t="s">
        <v>25</v>
      </c>
      <c r="J13" s="30"/>
      <c r="K13" s="30"/>
    </row>
    <row r="14" spans="1:11" ht="48">
      <c r="A14" s="25" t="s">
        <v>26</v>
      </c>
      <c r="B14" s="26" t="s">
        <v>27</v>
      </c>
      <c r="C14" s="36">
        <v>87.638</v>
      </c>
      <c r="D14" s="36">
        <v>0</v>
      </c>
      <c r="E14" s="37">
        <v>87.638</v>
      </c>
      <c r="F14" s="37">
        <v>0</v>
      </c>
      <c r="G14" s="27">
        <f t="shared" si="0"/>
        <v>87.638</v>
      </c>
      <c r="H14" s="37">
        <v>0</v>
      </c>
      <c r="I14" s="29">
        <v>792.5</v>
      </c>
      <c r="J14" s="30"/>
      <c r="K14" s="30"/>
    </row>
    <row r="15" spans="1:11" ht="48">
      <c r="A15" s="25" t="s">
        <v>28</v>
      </c>
      <c r="B15" s="26" t="s">
        <v>29</v>
      </c>
      <c r="C15" s="36">
        <v>-15.238</v>
      </c>
      <c r="D15" s="36">
        <v>0</v>
      </c>
      <c r="E15" s="37">
        <v>-15.238</v>
      </c>
      <c r="F15" s="37">
        <v>0</v>
      </c>
      <c r="G15" s="27">
        <f t="shared" si="0"/>
        <v>-15.238</v>
      </c>
      <c r="H15" s="37">
        <v>0</v>
      </c>
      <c r="I15" s="29">
        <v>-102.6</v>
      </c>
      <c r="J15" s="30"/>
      <c r="K15" s="30"/>
    </row>
    <row r="16" spans="1:11" ht="18.75">
      <c r="A16" s="14" t="s">
        <v>30</v>
      </c>
      <c r="B16" s="20" t="s">
        <v>31</v>
      </c>
      <c r="C16" s="16" t="e">
        <f>#REF!+#REF!+C17+C18</f>
        <v>#REF!</v>
      </c>
      <c r="D16" s="16" t="e">
        <f>#REF!+#REF!+D17+D18</f>
        <v>#REF!</v>
      </c>
      <c r="E16" s="17" t="e">
        <f>#REF!+#REF!+E17+E18</f>
        <v>#REF!</v>
      </c>
      <c r="F16" s="17" t="e">
        <f>#REF!+#REF!+F17+F18</f>
        <v>#REF!</v>
      </c>
      <c r="G16" s="16" t="e">
        <f>#REF!+#REF!+G17+G18</f>
        <v>#REF!</v>
      </c>
      <c r="H16" s="17" t="e">
        <f>#REF!+#REF!+H17+H18</f>
        <v>#REF!</v>
      </c>
      <c r="I16" s="39">
        <f>I17</f>
        <v>757.8</v>
      </c>
      <c r="J16" s="19"/>
      <c r="K16" s="19"/>
    </row>
    <row r="17" spans="1:11" ht="18.75">
      <c r="A17" s="25" t="s">
        <v>32</v>
      </c>
      <c r="B17" s="40" t="s">
        <v>33</v>
      </c>
      <c r="C17" s="41">
        <v>13571.8</v>
      </c>
      <c r="D17" s="41">
        <v>1396.7</v>
      </c>
      <c r="E17" s="42">
        <f>C17+D17</f>
        <v>14968.5</v>
      </c>
      <c r="F17" s="42">
        <v>0</v>
      </c>
      <c r="G17" s="27">
        <f>F17+E17</f>
        <v>14968.5</v>
      </c>
      <c r="H17" s="42">
        <v>0</v>
      </c>
      <c r="I17" s="29">
        <v>757.8</v>
      </c>
      <c r="J17" s="30"/>
      <c r="K17" s="30"/>
    </row>
    <row r="18" spans="1:11" ht="18.75" hidden="1">
      <c r="A18" s="25" t="s">
        <v>34</v>
      </c>
      <c r="B18" s="40" t="s">
        <v>35</v>
      </c>
      <c r="C18" s="41">
        <v>0</v>
      </c>
      <c r="D18" s="41">
        <v>0</v>
      </c>
      <c r="E18" s="42">
        <v>0</v>
      </c>
      <c r="F18" s="42">
        <v>0</v>
      </c>
      <c r="G18" s="41">
        <v>0</v>
      </c>
      <c r="H18" s="42">
        <v>0</v>
      </c>
      <c r="I18" s="43">
        <v>0</v>
      </c>
      <c r="J18" s="44"/>
      <c r="K18" s="44"/>
    </row>
    <row r="19" spans="1:11" ht="18.75">
      <c r="A19" s="14" t="s">
        <v>36</v>
      </c>
      <c r="B19" s="20" t="s">
        <v>37</v>
      </c>
      <c r="C19" s="16">
        <f>C20</f>
        <v>13331.6</v>
      </c>
      <c r="D19" s="16">
        <f>D20</f>
        <v>132.4</v>
      </c>
      <c r="E19" s="17">
        <f>E20</f>
        <v>13464</v>
      </c>
      <c r="F19" s="17">
        <f>F20</f>
        <v>0</v>
      </c>
      <c r="G19" s="16">
        <f>G20</f>
        <v>13464</v>
      </c>
      <c r="H19" s="17">
        <f>H20</f>
        <v>0</v>
      </c>
      <c r="I19" s="39">
        <f>I20+I21</f>
        <v>3503.7</v>
      </c>
      <c r="J19" s="19"/>
      <c r="K19" s="19"/>
    </row>
    <row r="20" spans="1:11" ht="18.75">
      <c r="A20" s="25" t="s">
        <v>38</v>
      </c>
      <c r="B20" s="26" t="s">
        <v>39</v>
      </c>
      <c r="C20" s="27">
        <v>13331.6</v>
      </c>
      <c r="D20" s="27">
        <v>132.4</v>
      </c>
      <c r="E20" s="28">
        <f>C20+D20</f>
        <v>13464</v>
      </c>
      <c r="F20" s="28">
        <v>0</v>
      </c>
      <c r="G20" s="27">
        <f>F20+E20</f>
        <v>13464</v>
      </c>
      <c r="H20" s="28">
        <v>0</v>
      </c>
      <c r="I20" s="38" t="s">
        <v>40</v>
      </c>
      <c r="J20" s="30"/>
      <c r="K20" s="30"/>
    </row>
    <row r="21" spans="1:11" ht="18.75">
      <c r="A21" s="25" t="s">
        <v>41</v>
      </c>
      <c r="B21" s="45" t="s">
        <v>42</v>
      </c>
      <c r="C21" s="27"/>
      <c r="D21" s="27"/>
      <c r="E21" s="28"/>
      <c r="F21" s="28"/>
      <c r="G21" s="27"/>
      <c r="H21" s="28"/>
      <c r="I21" s="29">
        <v>3201.7</v>
      </c>
      <c r="J21" s="30"/>
      <c r="K21" s="30"/>
    </row>
    <row r="22" spans="1:11" ht="18.75">
      <c r="A22" s="14" t="s">
        <v>43</v>
      </c>
      <c r="B22" s="20" t="s">
        <v>44</v>
      </c>
      <c r="C22" s="16" t="e">
        <f>C23+#REF!</f>
        <v>#REF!</v>
      </c>
      <c r="D22" s="16" t="e">
        <f>D23+#REF!</f>
        <v>#REF!</v>
      </c>
      <c r="E22" s="17" t="e">
        <f>E23+#REF!</f>
        <v>#REF!</v>
      </c>
      <c r="F22" s="17" t="e">
        <f>F23+#REF!</f>
        <v>#REF!</v>
      </c>
      <c r="G22" s="16" t="e">
        <f>G23+#REF!</f>
        <v>#REF!</v>
      </c>
      <c r="H22" s="17" t="e">
        <f>H23+#REF!</f>
        <v>#REF!</v>
      </c>
      <c r="I22" s="39">
        <f>I23</f>
        <v>10</v>
      </c>
      <c r="J22" s="19"/>
      <c r="K22" s="19"/>
    </row>
    <row r="23" spans="1:11" ht="47.25">
      <c r="A23" s="25" t="s">
        <v>45</v>
      </c>
      <c r="B23" s="46" t="s">
        <v>46</v>
      </c>
      <c r="C23" s="41">
        <v>2400</v>
      </c>
      <c r="D23" s="41">
        <v>441.1</v>
      </c>
      <c r="E23" s="42">
        <f>C23+D23</f>
        <v>2841.1</v>
      </c>
      <c r="F23" s="42">
        <v>0</v>
      </c>
      <c r="G23" s="27">
        <f>F23+E23</f>
        <v>2841.1</v>
      </c>
      <c r="H23" s="42">
        <v>0</v>
      </c>
      <c r="I23" s="29">
        <v>10</v>
      </c>
      <c r="J23" s="30"/>
      <c r="K23" s="30"/>
    </row>
    <row r="24" spans="1:11" ht="18.75">
      <c r="A24" s="25"/>
      <c r="B24" s="47" t="s">
        <v>47</v>
      </c>
      <c r="C24" s="48" t="e">
        <f>#REF!+#REF!+#REF!+C25+#REF!</f>
        <v>#REF!</v>
      </c>
      <c r="D24" s="48" t="e">
        <f>#REF!+#REF!+#REF!+D25+#REF!</f>
        <v>#REF!</v>
      </c>
      <c r="E24" s="49" t="e">
        <f>#REF!+#REF!+#REF!+E25+#REF!</f>
        <v>#REF!</v>
      </c>
      <c r="F24" s="49" t="e">
        <f>#REF!+#REF!+#REF!+F25+#REF!</f>
        <v>#REF!</v>
      </c>
      <c r="G24" s="48" t="e">
        <f>#REF!+#REF!+#REF!+G25+#REF!</f>
        <v>#REF!</v>
      </c>
      <c r="H24" s="49" t="e">
        <f>#REF!+#REF!+#REF!+H25+#REF!</f>
        <v>#REF!</v>
      </c>
      <c r="I24" s="50">
        <f>I25+I28</f>
        <v>121.5</v>
      </c>
      <c r="J24" s="51"/>
      <c r="K24" s="51"/>
    </row>
    <row r="25" spans="1:11" ht="40.5">
      <c r="A25" s="14" t="s">
        <v>48</v>
      </c>
      <c r="B25" s="52" t="s">
        <v>49</v>
      </c>
      <c r="C25" s="16">
        <v>1596.2</v>
      </c>
      <c r="D25" s="16">
        <v>0</v>
      </c>
      <c r="E25" s="17">
        <v>1596.2</v>
      </c>
      <c r="F25" s="17">
        <v>0</v>
      </c>
      <c r="G25" s="16">
        <v>1596.2</v>
      </c>
      <c r="H25" s="17">
        <v>0</v>
      </c>
      <c r="I25" s="39">
        <v>33</v>
      </c>
      <c r="J25" s="19"/>
      <c r="K25" s="19"/>
    </row>
    <row r="26" spans="1:11" ht="48">
      <c r="A26" s="25" t="s">
        <v>50</v>
      </c>
      <c r="B26" s="40" t="s">
        <v>51</v>
      </c>
      <c r="C26" s="16"/>
      <c r="D26" s="16"/>
      <c r="E26" s="17"/>
      <c r="F26" s="17"/>
      <c r="G26" s="16"/>
      <c r="H26" s="17"/>
      <c r="I26" s="39">
        <v>33</v>
      </c>
      <c r="J26" s="19"/>
      <c r="K26" s="19"/>
    </row>
    <row r="27" spans="1:11" ht="18.75">
      <c r="A27" s="53" t="s">
        <v>52</v>
      </c>
      <c r="B27" s="54" t="s">
        <v>53</v>
      </c>
      <c r="C27" s="16"/>
      <c r="D27" s="16"/>
      <c r="E27" s="17"/>
      <c r="F27" s="17"/>
      <c r="G27" s="16"/>
      <c r="H27" s="17"/>
      <c r="I27" s="39">
        <v>88.5</v>
      </c>
      <c r="J27" s="19"/>
      <c r="K27" s="19"/>
    </row>
    <row r="28" spans="1:11" ht="18.75">
      <c r="A28" s="55" t="s">
        <v>54</v>
      </c>
      <c r="B28" s="56" t="s">
        <v>55</v>
      </c>
      <c r="C28" s="57"/>
      <c r="D28" s="16"/>
      <c r="E28" s="17"/>
      <c r="F28" s="17"/>
      <c r="G28" s="16"/>
      <c r="H28" s="17"/>
      <c r="I28" s="18">
        <v>88.5</v>
      </c>
      <c r="J28" s="19"/>
      <c r="K28" s="19"/>
    </row>
    <row r="29" spans="1:11" ht="18.75">
      <c r="A29" s="58" t="s">
        <v>56</v>
      </c>
      <c r="B29" s="56" t="s">
        <v>57</v>
      </c>
      <c r="C29" s="57"/>
      <c r="D29" s="16"/>
      <c r="E29" s="17"/>
      <c r="F29" s="17"/>
      <c r="G29" s="16"/>
      <c r="H29" s="17"/>
      <c r="I29" s="18">
        <v>88.5</v>
      </c>
      <c r="J29" s="19"/>
      <c r="K29" s="19"/>
    </row>
    <row r="30" spans="1:11" s="62" customFormat="1" ht="18.75">
      <c r="A30" s="59" t="s">
        <v>58</v>
      </c>
      <c r="B30" s="60" t="s">
        <v>59</v>
      </c>
      <c r="C30" s="32" t="e">
        <f>#REF!+C35+#REF!</f>
        <v>#REF!</v>
      </c>
      <c r="D30" s="32" t="e">
        <f>#REF!+D35+#REF!+#REF!</f>
        <v>#REF!</v>
      </c>
      <c r="E30" s="33" t="e">
        <f>#REF!+E35+#REF!+#REF!</f>
        <v>#REF!</v>
      </c>
      <c r="F30" s="33" t="e">
        <f>#REF!+F35+#REF!+#REF!</f>
        <v>#REF!</v>
      </c>
      <c r="G30" s="32" t="e">
        <f>#REF!+G35+#REF!+#REF!</f>
        <v>#REF!</v>
      </c>
      <c r="H30" s="33" t="e">
        <f>#REF!+H35+#REF!+#REF!</f>
        <v>#REF!</v>
      </c>
      <c r="I30" s="61">
        <f>I31</f>
        <v>766.8</v>
      </c>
      <c r="J30" s="35"/>
      <c r="K30" s="35"/>
    </row>
    <row r="31" spans="1:11" s="65" customFormat="1" ht="32.25">
      <c r="A31" s="63" t="s">
        <v>60</v>
      </c>
      <c r="B31" s="64" t="s">
        <v>61</v>
      </c>
      <c r="C31" s="32" t="e">
        <f>#REF!+C35+#REF!</f>
        <v>#REF!</v>
      </c>
      <c r="D31" s="32" t="e">
        <f>#REF!+D35+#REF!+#REF!</f>
        <v>#REF!</v>
      </c>
      <c r="E31" s="33" t="e">
        <f>#REF!+E35+#REF!+#REF!</f>
        <v>#REF!</v>
      </c>
      <c r="F31" s="33" t="e">
        <f>#REF!+F35+#REF!+#REF!</f>
        <v>#REF!</v>
      </c>
      <c r="G31" s="32" t="e">
        <f>#REF!+G35+#REF!+#REF!</f>
        <v>#REF!</v>
      </c>
      <c r="H31" s="33" t="e">
        <f>#REF!+H35+#REF!+#REF!</f>
        <v>#REF!</v>
      </c>
      <c r="I31" s="61">
        <f>I32+I35</f>
        <v>766.8</v>
      </c>
      <c r="J31" s="35"/>
      <c r="K31" s="35"/>
    </row>
    <row r="32" spans="1:11" s="65" customFormat="1" ht="30.75" customHeight="1">
      <c r="A32" s="66" t="s">
        <v>62</v>
      </c>
      <c r="B32" s="67" t="s">
        <v>63</v>
      </c>
      <c r="C32" s="36">
        <v>102671</v>
      </c>
      <c r="D32" s="36">
        <v>0</v>
      </c>
      <c r="E32" s="37">
        <v>102671</v>
      </c>
      <c r="F32" s="37">
        <v>0</v>
      </c>
      <c r="G32" s="27">
        <f>F32+E32</f>
        <v>102671</v>
      </c>
      <c r="H32" s="37">
        <v>0</v>
      </c>
      <c r="I32" s="68">
        <v>446.1</v>
      </c>
      <c r="J32" s="30"/>
      <c r="K32" s="30"/>
    </row>
    <row r="33" spans="1:11" s="65" customFormat="1" ht="31.5" customHeight="1" hidden="1">
      <c r="A33" s="66" t="s">
        <v>64</v>
      </c>
      <c r="B33" s="67" t="s">
        <v>65</v>
      </c>
      <c r="C33" s="36">
        <v>0</v>
      </c>
      <c r="D33" s="36">
        <v>0</v>
      </c>
      <c r="E33" s="37">
        <v>0</v>
      </c>
      <c r="F33" s="37">
        <v>0</v>
      </c>
      <c r="G33" s="36">
        <v>0</v>
      </c>
      <c r="H33" s="37">
        <v>0</v>
      </c>
      <c r="I33" s="69">
        <v>0</v>
      </c>
      <c r="J33" s="70"/>
      <c r="K33" s="70"/>
    </row>
    <row r="34" spans="1:11" s="65" customFormat="1" ht="31.5" customHeight="1" hidden="1">
      <c r="A34" s="66" t="s">
        <v>64</v>
      </c>
      <c r="B34" s="67" t="s">
        <v>66</v>
      </c>
      <c r="C34" s="36">
        <v>0</v>
      </c>
      <c r="D34" s="36">
        <v>0</v>
      </c>
      <c r="E34" s="37">
        <v>0</v>
      </c>
      <c r="F34" s="37">
        <v>0</v>
      </c>
      <c r="G34" s="36">
        <v>0</v>
      </c>
      <c r="H34" s="37">
        <v>0</v>
      </c>
      <c r="I34" s="69">
        <v>0</v>
      </c>
      <c r="J34" s="70"/>
      <c r="K34" s="70"/>
    </row>
    <row r="35" spans="1:11" s="65" customFormat="1" ht="32.25">
      <c r="A35" s="63" t="s">
        <v>67</v>
      </c>
      <c r="B35" s="71" t="s">
        <v>68</v>
      </c>
      <c r="C35" s="32">
        <f>SUM(C36:C39)</f>
        <v>191973.6</v>
      </c>
      <c r="D35" s="32">
        <f>SUM(D36:D39)</f>
        <v>0</v>
      </c>
      <c r="E35" s="33">
        <f>SUM(E36:E39)</f>
        <v>191973.6</v>
      </c>
      <c r="F35" s="33">
        <f>SUM(F36:F39)</f>
        <v>3576</v>
      </c>
      <c r="G35" s="32">
        <f>SUM(G36:G39)</f>
        <v>195549.6</v>
      </c>
      <c r="H35" s="33">
        <f>SUM(H36:H39)</f>
        <v>0</v>
      </c>
      <c r="I35" s="61">
        <f>I36+I37+I38+I39</f>
        <v>320.7</v>
      </c>
      <c r="J35" s="35"/>
      <c r="K35" s="35"/>
    </row>
    <row r="36" spans="1:11" s="65" customFormat="1" ht="32.25">
      <c r="A36" s="66" t="s">
        <v>69</v>
      </c>
      <c r="B36" s="67" t="s">
        <v>70</v>
      </c>
      <c r="C36" s="36">
        <f>20+374+346+7272.6+232.8+321+104.7+5+39437+140963+2285.9</f>
        <v>191362</v>
      </c>
      <c r="D36" s="36">
        <v>0</v>
      </c>
      <c r="E36" s="37">
        <f>20+374+346+7272.6+232.8+321+104.7+5+39437+140963+2285.9</f>
        <v>191362</v>
      </c>
      <c r="F36" s="37">
        <v>3576</v>
      </c>
      <c r="G36" s="27">
        <f>F36+E36</f>
        <v>194938</v>
      </c>
      <c r="H36" s="37">
        <v>0</v>
      </c>
      <c r="I36" s="29">
        <v>33</v>
      </c>
      <c r="J36" s="30"/>
      <c r="K36" s="30"/>
    </row>
    <row r="37" spans="1:11" s="65" customFormat="1" ht="45.75" customHeight="1">
      <c r="A37" s="66"/>
      <c r="B37" s="67" t="s">
        <v>71</v>
      </c>
      <c r="C37" s="36"/>
      <c r="D37" s="36"/>
      <c r="E37" s="37"/>
      <c r="F37" s="37"/>
      <c r="G37" s="27"/>
      <c r="H37" s="37"/>
      <c r="I37" s="68">
        <v>0</v>
      </c>
      <c r="J37" s="30"/>
      <c r="K37" s="30"/>
    </row>
    <row r="38" spans="1:11" s="65" customFormat="1" ht="23.25" customHeight="1">
      <c r="A38" s="66"/>
      <c r="B38" s="67" t="s">
        <v>72</v>
      </c>
      <c r="C38" s="36"/>
      <c r="D38" s="36"/>
      <c r="E38" s="37"/>
      <c r="F38" s="37"/>
      <c r="G38" s="27"/>
      <c r="H38" s="37"/>
      <c r="I38" s="68">
        <v>46.1</v>
      </c>
      <c r="J38" s="30"/>
      <c r="K38" s="30"/>
    </row>
    <row r="39" spans="1:11" s="65" customFormat="1" ht="32.25">
      <c r="A39" s="66" t="s">
        <v>73</v>
      </c>
      <c r="B39" s="67" t="s">
        <v>74</v>
      </c>
      <c r="C39" s="36">
        <v>611.6</v>
      </c>
      <c r="D39" s="36">
        <v>0</v>
      </c>
      <c r="E39" s="37">
        <v>611.6</v>
      </c>
      <c r="F39" s="37">
        <v>0</v>
      </c>
      <c r="G39" s="27">
        <f>F39+E39</f>
        <v>611.6</v>
      </c>
      <c r="H39" s="37">
        <v>0</v>
      </c>
      <c r="I39" s="29">
        <v>241.6</v>
      </c>
      <c r="J39" s="30"/>
      <c r="K39" s="30"/>
    </row>
    <row r="40" spans="1:11" ht="18.75">
      <c r="A40" s="15"/>
      <c r="B40" s="15" t="s">
        <v>75</v>
      </c>
      <c r="C40" s="16" t="e">
        <f>C7+C30</f>
        <v>#REF!</v>
      </c>
      <c r="D40" s="16" t="e">
        <f>D7+D30</f>
        <v>#REF!</v>
      </c>
      <c r="E40" s="17" t="e">
        <f>E7+E30</f>
        <v>#REF!</v>
      </c>
      <c r="F40" s="17" t="e">
        <f>F7+F30</f>
        <v>#REF!</v>
      </c>
      <c r="G40" s="16" t="e">
        <f>G7+G30</f>
        <v>#REF!</v>
      </c>
      <c r="H40" s="17" t="e">
        <f>H7+H30</f>
        <v>#REF!</v>
      </c>
      <c r="I40" s="18">
        <f>I7+I30</f>
        <v>11143.8</v>
      </c>
      <c r="J40" s="19"/>
      <c r="K40" s="19"/>
    </row>
    <row r="41" spans="1:11" ht="18.75">
      <c r="A41" s="72"/>
      <c r="B41" s="72"/>
      <c r="C41" s="73"/>
      <c r="D41" s="73"/>
      <c r="E41" s="73"/>
      <c r="F41" s="73"/>
      <c r="G41" s="73"/>
      <c r="H41" s="73"/>
      <c r="I41" s="74"/>
      <c r="J41" s="73"/>
      <c r="K41" s="73"/>
    </row>
    <row r="42" spans="1:11" ht="18.75">
      <c r="A42" s="75"/>
      <c r="B42" s="76"/>
      <c r="C42" s="76"/>
      <c r="D42" s="76"/>
      <c r="E42" s="76"/>
      <c r="F42" s="76"/>
      <c r="G42" s="76"/>
      <c r="H42" s="76"/>
      <c r="I42" s="77"/>
      <c r="J42" s="76"/>
      <c r="K42" s="76"/>
    </row>
    <row r="43" spans="1:11" ht="75" customHeight="1">
      <c r="A43" s="78" t="s">
        <v>76</v>
      </c>
      <c r="B43" s="78"/>
      <c r="C43" s="79" t="s">
        <v>77</v>
      </c>
      <c r="D43" s="79" t="s">
        <v>77</v>
      </c>
      <c r="E43" s="80" t="s">
        <v>78</v>
      </c>
      <c r="F43" s="80" t="s">
        <v>78</v>
      </c>
      <c r="G43" s="80"/>
      <c r="H43" s="80"/>
      <c r="I43" s="80" t="s">
        <v>79</v>
      </c>
      <c r="J43" s="80"/>
      <c r="K43" s="80"/>
    </row>
    <row r="44" ht="18.75">
      <c r="A44" s="81"/>
    </row>
    <row r="45" ht="18.75">
      <c r="A45" s="81"/>
    </row>
    <row r="46" ht="18.75">
      <c r="A46" s="81"/>
    </row>
    <row r="47" spans="1:2" ht="15">
      <c r="A47" s="82"/>
      <c r="B47" s="82"/>
    </row>
    <row r="48" spans="1:2" ht="15">
      <c r="A48" s="82"/>
      <c r="B48" s="82"/>
    </row>
  </sheetData>
  <sheetProtection selectLockedCells="1" selectUnlockedCells="1"/>
  <mergeCells count="2">
    <mergeCell ref="A3:G3"/>
    <mergeCell ref="A4:I4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landscape" paperSize="9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/>
  <cp:lastPrinted>2021-06-28T10:35:11Z</cp:lastPrinted>
  <dcterms:created xsi:type="dcterms:W3CDTF">2020-12-21T12:41:10Z</dcterms:created>
  <dcterms:modified xsi:type="dcterms:W3CDTF">2021-07-16T10:40:44Z</dcterms:modified>
  <cp:category/>
  <cp:version/>
  <cp:contentType/>
  <cp:contentStatus/>
  <cp:revision>3</cp:revision>
</cp:coreProperties>
</file>